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78B70858-276A-4EB8-9B70-29E8D38F2979}" xr6:coauthVersionLast="36" xr6:coauthVersionMax="36" xr10:uidLastSave="{00000000-0000-0000-0000-000000000000}"/>
  <bookViews>
    <workbookView xWindow="0" yWindow="0" windowWidth="28800" windowHeight="12585" activeTab="1" xr2:uid="{00000000-000D-0000-FFFF-FFFF00000000}"/>
  </bookViews>
  <sheets>
    <sheet name="თავფურცელი" sheetId="2" r:id="rId1"/>
    <sheet name="ხარჯთაღრიცხვა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8" i="1" l="1"/>
  <c r="H48" i="1"/>
  <c r="F48" i="1"/>
  <c r="K48" i="1" l="1"/>
  <c r="J39" i="1"/>
  <c r="H39" i="1"/>
  <c r="F39" i="1"/>
  <c r="J40" i="1"/>
  <c r="H40" i="1"/>
  <c r="F40" i="1"/>
  <c r="J64" i="1"/>
  <c r="H64" i="1"/>
  <c r="F64" i="1"/>
  <c r="J32" i="1"/>
  <c r="H32" i="1"/>
  <c r="F32" i="1"/>
  <c r="J45" i="1"/>
  <c r="F45" i="1"/>
  <c r="H45" i="1"/>
  <c r="J43" i="1"/>
  <c r="H43" i="1"/>
  <c r="F43" i="1"/>
  <c r="K39" i="1" l="1"/>
  <c r="K45" i="1"/>
  <c r="K32" i="1"/>
  <c r="K40" i="1"/>
  <c r="K64" i="1"/>
  <c r="K43" i="1"/>
  <c r="J57" i="1"/>
  <c r="J58" i="1"/>
  <c r="J59" i="1"/>
  <c r="J60" i="1"/>
  <c r="J61" i="1"/>
  <c r="J62" i="1"/>
  <c r="J63" i="1"/>
  <c r="J65" i="1"/>
  <c r="J66" i="1"/>
  <c r="H57" i="1"/>
  <c r="H58" i="1"/>
  <c r="H59" i="1"/>
  <c r="H60" i="1"/>
  <c r="H61" i="1"/>
  <c r="H62" i="1"/>
  <c r="H63" i="1"/>
  <c r="H65" i="1"/>
  <c r="H66" i="1"/>
  <c r="F57" i="1"/>
  <c r="F58" i="1"/>
  <c r="F59" i="1"/>
  <c r="F60" i="1"/>
  <c r="F61" i="1"/>
  <c r="F62" i="1"/>
  <c r="F63" i="1"/>
  <c r="F65" i="1"/>
  <c r="F66" i="1"/>
  <c r="K65" i="1" l="1"/>
  <c r="K60" i="1"/>
  <c r="K62" i="1"/>
  <c r="K58" i="1"/>
  <c r="K66" i="1"/>
  <c r="K61" i="1"/>
  <c r="K57" i="1"/>
  <c r="K63" i="1"/>
  <c r="K59" i="1"/>
  <c r="J31" i="1"/>
  <c r="H31" i="1"/>
  <c r="F31" i="1"/>
  <c r="J21" i="1"/>
  <c r="H21" i="1"/>
  <c r="F21" i="1"/>
  <c r="K67" i="1" l="1"/>
  <c r="K31" i="1"/>
  <c r="K21" i="1"/>
  <c r="J44" i="1"/>
  <c r="H44" i="1"/>
  <c r="F44" i="1"/>
  <c r="J42" i="1"/>
  <c r="H42" i="1"/>
  <c r="F42" i="1"/>
  <c r="J54" i="1"/>
  <c r="F54" i="1"/>
  <c r="H54" i="1"/>
  <c r="K54" i="1" l="1"/>
  <c r="K44" i="1"/>
  <c r="K42" i="1"/>
  <c r="J38" i="1"/>
  <c r="H38" i="1"/>
  <c r="F38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3" i="1"/>
  <c r="J34" i="1"/>
  <c r="J35" i="1"/>
  <c r="J37" i="1"/>
  <c r="J41" i="1"/>
  <c r="J47" i="1"/>
  <c r="J49" i="1"/>
  <c r="J50" i="1"/>
  <c r="J51" i="1"/>
  <c r="J52" i="1"/>
  <c r="J53" i="1"/>
  <c r="J56" i="1"/>
  <c r="H17" i="1"/>
  <c r="H18" i="1"/>
  <c r="H19" i="1"/>
  <c r="H20" i="1"/>
  <c r="H22" i="1"/>
  <c r="H23" i="1"/>
  <c r="H24" i="1"/>
  <c r="H25" i="1"/>
  <c r="H26" i="1"/>
  <c r="H27" i="1"/>
  <c r="H28" i="1"/>
  <c r="H29" i="1"/>
  <c r="H30" i="1"/>
  <c r="H33" i="1"/>
  <c r="H34" i="1"/>
  <c r="H35" i="1"/>
  <c r="H37" i="1"/>
  <c r="H41" i="1"/>
  <c r="H47" i="1"/>
  <c r="H49" i="1"/>
  <c r="H50" i="1"/>
  <c r="H51" i="1"/>
  <c r="H52" i="1"/>
  <c r="H53" i="1"/>
  <c r="H56" i="1"/>
  <c r="F17" i="1"/>
  <c r="F18" i="1"/>
  <c r="F19" i="1"/>
  <c r="F20" i="1"/>
  <c r="F22" i="1"/>
  <c r="F23" i="1"/>
  <c r="F24" i="1"/>
  <c r="F25" i="1"/>
  <c r="F26" i="1"/>
  <c r="F27" i="1"/>
  <c r="F28" i="1"/>
  <c r="F29" i="1"/>
  <c r="F30" i="1"/>
  <c r="F33" i="1"/>
  <c r="F34" i="1"/>
  <c r="F35" i="1"/>
  <c r="F37" i="1"/>
  <c r="F41" i="1"/>
  <c r="F47" i="1"/>
  <c r="F49" i="1"/>
  <c r="F50" i="1"/>
  <c r="F51" i="1"/>
  <c r="F52" i="1"/>
  <c r="F53" i="1"/>
  <c r="F56" i="1"/>
  <c r="K50" i="1" l="1"/>
  <c r="K56" i="1"/>
  <c r="K51" i="1"/>
  <c r="K53" i="1"/>
  <c r="K25" i="1"/>
  <c r="K52" i="1"/>
  <c r="K35" i="1"/>
  <c r="K24" i="1"/>
  <c r="K34" i="1"/>
  <c r="K33" i="1"/>
  <c r="K27" i="1"/>
  <c r="K23" i="1"/>
  <c r="K18" i="1"/>
  <c r="K49" i="1"/>
  <c r="K29" i="1"/>
  <c r="K20" i="1"/>
  <c r="K28" i="1"/>
  <c r="K19" i="1"/>
  <c r="K30" i="1"/>
  <c r="K26" i="1"/>
  <c r="K22" i="1"/>
  <c r="K17" i="1"/>
  <c r="K47" i="1"/>
  <c r="K41" i="1"/>
  <c r="K38" i="1"/>
  <c r="K37" i="1"/>
  <c r="D16" i="1"/>
  <c r="K55" i="1" l="1"/>
  <c r="K46" i="1"/>
  <c r="H16" i="1"/>
  <c r="J16" i="1"/>
  <c r="F16" i="1"/>
  <c r="K16" i="1" l="1"/>
  <c r="H68" i="1"/>
  <c r="F68" i="1"/>
  <c r="J68" i="1"/>
  <c r="K36" i="1" l="1"/>
  <c r="K68" i="1" s="1"/>
  <c r="K69" i="1"/>
  <c r="K70" i="1" l="1"/>
  <c r="K71" i="1" l="1"/>
  <c r="K72" i="1" s="1"/>
  <c r="K73" i="1" s="1"/>
  <c r="K74" i="1" s="1"/>
  <c r="K75" i="1" l="1"/>
  <c r="K76" i="1" s="1"/>
  <c r="K77" i="1" s="1"/>
  <c r="K78" i="1" s="1"/>
  <c r="A12" i="2" s="1"/>
  <c r="K12" i="1" l="1"/>
</calcChain>
</file>

<file path=xl/sharedStrings.xml><?xml version="1.0" encoding="utf-8"?>
<sst xmlns="http://schemas.openxmlformats.org/spreadsheetml/2006/main" count="143" uniqueCount="88">
  <si>
    <t>ც</t>
  </si>
  <si>
    <t>სამუშაოების დასახელება</t>
  </si>
  <si>
    <t>განზ</t>
  </si>
  <si>
    <t>რაოდენ</t>
  </si>
  <si>
    <t>მასალა</t>
  </si>
  <si>
    <t>ერთ თანხა</t>
  </si>
  <si>
    <t>ჯამი</t>
  </si>
  <si>
    <t>ხელფასი</t>
  </si>
  <si>
    <t>მანქანა-მექანიზმები</t>
  </si>
  <si>
    <t>გეგმიური დაგროვება</t>
  </si>
  <si>
    <t>გაუთვალისწინებელი ხარჯები</t>
  </si>
  <si>
    <t>დღგ</t>
  </si>
  <si>
    <t>სულ  ჯამი</t>
  </si>
  <si>
    <t>N</t>
  </si>
  <si>
    <t>სახარჯთაღრიცხვო ღირებულება ლარი</t>
  </si>
  <si>
    <t>სატრანსპორტო</t>
  </si>
  <si>
    <t>მ</t>
  </si>
  <si>
    <t>საკანალიზაციო პლასტმ. მილი დ 100</t>
  </si>
  <si>
    <t>გადამყვანი დ 100</t>
  </si>
  <si>
    <t xml:space="preserve">მუხლი / ნახევარ მუხლი დ 100 </t>
  </si>
  <si>
    <t>საკანალიზაციო პლასტმ. მილი დ 50</t>
  </si>
  <si>
    <t>გადამყვანი დ 50</t>
  </si>
  <si>
    <t>მუხლი / ნახევარ მუხლი დ 50</t>
  </si>
  <si>
    <t>სამკაპი დ 100*100*100</t>
  </si>
  <si>
    <t>სამკაპი დ 100*50*100</t>
  </si>
  <si>
    <t>სამკაპი დ 50*50*50</t>
  </si>
  <si>
    <t xml:space="preserve">არსებული ნიშნულიდან წყალგაყვანილობის დ 20/25 მილების ვერტიკალური გადაადგილება და საკიდებზე მონტაჟი </t>
  </si>
  <si>
    <t xml:space="preserve">გათბობის მილების ვერტიკალური გადაადგილება და  მონტაჟი  </t>
  </si>
  <si>
    <t>დაზიანებული საკანალიზაციო  მილგაყვანილობის დაერთების კვანძებისა და გადაბმების შეკეთება</t>
  </si>
  <si>
    <t>წერტ</t>
  </si>
  <si>
    <t>ელექტრო გაყვანილობის კაბელების შემოწმება მოწესრიგებულად ჰორიზონტალური განლაგება, საყრდენებზე და საკიდებზე დამონტაჟება</t>
  </si>
  <si>
    <t>რიგელების, სვეტების და გადახურვის ფილების კოროზირებული მეტალის გაწმენდა და დაზიანებული ელემენტების შელესვა მაღალი მარკის ქვიშაცემენტის ხსნარით</t>
  </si>
  <si>
    <t>ელექტრო გაყვანილობისა განათების სისტემის მონტაჟი</t>
  </si>
  <si>
    <t>სანათები</t>
  </si>
  <si>
    <t>კომპ</t>
  </si>
  <si>
    <t>ელ.სადენი სპილენძის 2.5*2 ორმაგი იზოლაციით</t>
  </si>
  <si>
    <t>ელ.სადენი სპილენძის 1.5*2 ორმაგი იზოლაციით</t>
  </si>
  <si>
    <t>როზეტი იზოლირებული</t>
  </si>
  <si>
    <t>ჩამრთველი იზოლირებული</t>
  </si>
  <si>
    <t>ზედნადები ხარჯები</t>
  </si>
  <si>
    <t>სენსორული განათების მონტაჟი ჩასასვლელებში             (ხმის სენსორზე)</t>
  </si>
  <si>
    <t>ბეტონი ბ15</t>
  </si>
  <si>
    <t>სარდაფის ჭერზე საინჟინრო ქსელებისათვის არსებული ღიობების შევსება ბეტონით</t>
  </si>
  <si>
    <t>ხ   ა   რ   ჯ   თ   ა   ღ   რ  ი  ც   ხ   ვ  ა</t>
  </si>
  <si>
    <t>საორიენტაციო სახარჯთაღრიცხვო ღირებულება</t>
  </si>
  <si>
    <t>ლარი</t>
  </si>
  <si>
    <t>საკანალიზაციო პლასტმ. მილი დ 150</t>
  </si>
  <si>
    <t>გადამყვანი დ 150</t>
  </si>
  <si>
    <t xml:space="preserve">მუხლი / ნახევარ მუხლი დ 150 </t>
  </si>
  <si>
    <t>სამკაპი დ 150*100*150</t>
  </si>
  <si>
    <t>სამკაპი დ 150*150*150</t>
  </si>
  <si>
    <t xml:space="preserve"> საკიდი სამაგრები </t>
  </si>
  <si>
    <t>წყალარინების გარე ქსელი</t>
  </si>
  <si>
    <t>ასფალტის საფარის მოჭრა აღდგენა</t>
  </si>
  <si>
    <t>გრუნტის დამუშავება ექსკავატორით</t>
  </si>
  <si>
    <t>გრუნტის დამუშავება ხელით</t>
  </si>
  <si>
    <t>ზედმეტი გრუნტის  გატანა</t>
  </si>
  <si>
    <t>ქვიშის საფარის მოწყობა</t>
  </si>
  <si>
    <t>ქვიშა ხრეშოვანი ნარევის შეძენა ჩაყრა ტრანშეაში</t>
  </si>
  <si>
    <t>ბალასტის ფენის მოწყობა</t>
  </si>
  <si>
    <t>ბალასტი</t>
  </si>
  <si>
    <t xml:space="preserve">სარდაფში არსებული სამშენებლო ნარჩენებისა და გრუნტის  მოსწორება იატაკზე ხელით და დატკეპნვა </t>
  </si>
  <si>
    <t>სხვა მასალები</t>
  </si>
  <si>
    <t>ლარ</t>
  </si>
  <si>
    <t>რ/ბ წრიული ჭის  მონტაჟი თუჯის ჩარჩოხუფით h-5მ</t>
  </si>
  <si>
    <t>სარდაფში არსებული ნაგვის გატანა ხელით ავტომანქანაზე დატვირთვა გატანა</t>
  </si>
  <si>
    <t xml:space="preserve">სარდაფში დაზიანებული წყალ-კანალიზაციის და გათბობის  გაყვანილობის დემონტაჟი და ახლი მილების მონტაჟი საკიდ სამაგრებზე </t>
  </si>
  <si>
    <t>მ²</t>
  </si>
  <si>
    <t>მ³</t>
  </si>
  <si>
    <t>მექნიკური სავენტილაციო ჰაერ გამწოვების მონტაჟი (მეტალის ცხაურით უჯრედები2*2მმ) დამკვეთთან შეთანხმებით</t>
  </si>
  <si>
    <t xml:space="preserve"> პლასტმასის მილი D=200 მმ.</t>
  </si>
  <si>
    <t xml:space="preserve"> პლასტმასის მილი D=300 მმ. გოფრირებული</t>
  </si>
  <si>
    <t>ბეტონის იტაკის მოწყობა სისქით 7 სმ.  (ზედაპირის  ორმხრიანი ქანობით და შუაზოლზე 20 * 20 სმ არხის მოწყობით)</t>
  </si>
  <si>
    <t>დამკვეთი:</t>
  </si>
  <si>
    <t>შემსრულებელი:</t>
  </si>
  <si>
    <t>ობიექტი:</t>
  </si>
  <si>
    <t>ობიექტის მისამართი:</t>
  </si>
  <si>
    <t>დანართი #5</t>
  </si>
  <si>
    <t>სს ევექსის ჰოსპიტლები (ს/კ 404476205)</t>
  </si>
  <si>
    <t>მ.იაშვილის სახელობის ბავშვთა ცენტრალური საავადმყოფო</t>
  </si>
  <si>
    <t>ქ. თბილისი, ლუბლიანას 2/6</t>
  </si>
  <si>
    <t>ქ. თბილისი,   2019  წლის  მაისი</t>
  </si>
  <si>
    <t>შესრულების ვადა (დღე):</t>
  </si>
  <si>
    <t>შემსრულებელი კომპანია</t>
  </si>
  <si>
    <t>დირექტორი</t>
  </si>
  <si>
    <t>თარიღი:</t>
  </si>
  <si>
    <t xml:space="preserve">ქ. თბილისში, ლუბლიანას ქ. 2/6,  მ. იაშვილის სახელობის ბავშვთა ცენტრალური საავადმყოფოს შენობის სარდაფის მინუს II  სართულზე (საერთო ფართი 2545 მ²) შესასრულებელი სამუშაოები </t>
  </si>
  <si>
    <t>ქ. თბილისი, ლუბლიანას ქ. 2/6  მ. იაშვილის სახელობის ბავშვთა ცენტრალური საავადმყოფოს შენობის სარდაფის მინუს II  სართულზე შესასრულებელი სამუშაოების ხარჯთაღრიცხვა (საერთო ფართი 2545 მ²)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</si>
</sst>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2" fontId="3" fillId="3" borderId="5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 indent="1"/>
    </xf>
    <xf numFmtId="164" fontId="1" fillId="3" borderId="6" xfId="0" applyNumberFormat="1" applyFont="1" applyFill="1" applyBorder="1" applyAlignment="1">
      <alignment horizontal="center" vertical="center"/>
    </xf>
    <xf numFmtId="2" fontId="3" fillId="3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64" fontId="1" fillId="0" borderId="6" xfId="0" applyNumberFormat="1" applyFont="1" applyBorder="1"/>
    <xf numFmtId="164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/>
    <xf numFmtId="165" fontId="1" fillId="0" borderId="0" xfId="1" applyNumberFormat="1" applyFont="1"/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/>
    <xf numFmtId="0" fontId="1" fillId="4" borderId="0" xfId="0" applyFont="1" applyFill="1" applyBorder="1"/>
    <xf numFmtId="0" fontId="1" fillId="0" borderId="0" xfId="0" applyFont="1" applyFill="1" applyBorder="1"/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18"/>
  <sheetViews>
    <sheetView workbookViewId="0">
      <selection activeCell="A6" sqref="A6"/>
    </sheetView>
  </sheetViews>
  <sheetFormatPr defaultRowHeight="12.75" x14ac:dyDescent="0.2"/>
  <cols>
    <col min="1" max="1" width="118.28515625" style="1" customWidth="1"/>
    <col min="2" max="16384" width="9.140625" style="1"/>
  </cols>
  <sheetData>
    <row r="5" spans="1:1" ht="60" customHeight="1" x14ac:dyDescent="0.2">
      <c r="A5" s="57" t="s">
        <v>86</v>
      </c>
    </row>
    <row r="6" spans="1:1" ht="38.25" customHeight="1" x14ac:dyDescent="0.2"/>
    <row r="7" spans="1:1" x14ac:dyDescent="0.2">
      <c r="A7" s="62" t="s">
        <v>43</v>
      </c>
    </row>
    <row r="10" spans="1:1" x14ac:dyDescent="0.2">
      <c r="A10" s="6" t="s">
        <v>44</v>
      </c>
    </row>
    <row r="12" spans="1:1" x14ac:dyDescent="0.2">
      <c r="A12" s="63">
        <f>ხარჯთაღრიცხვა!K78</f>
        <v>0</v>
      </c>
    </row>
    <row r="13" spans="1:1" x14ac:dyDescent="0.2">
      <c r="A13" s="62" t="s">
        <v>45</v>
      </c>
    </row>
    <row r="18" spans="1:1" x14ac:dyDescent="0.2">
      <c r="A18" s="6" t="s">
        <v>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</sheetPr>
  <dimension ref="A2:K90"/>
  <sheetViews>
    <sheetView tabSelected="1" workbookViewId="0">
      <selection activeCell="C6" sqref="C6:K6"/>
    </sheetView>
  </sheetViews>
  <sheetFormatPr defaultRowHeight="12.75" x14ac:dyDescent="0.2"/>
  <cols>
    <col min="1" max="1" width="3.42578125" style="6" customWidth="1"/>
    <col min="2" max="2" width="59.28515625" style="1" customWidth="1"/>
    <col min="3" max="3" width="5.5703125" style="6" customWidth="1"/>
    <col min="4" max="5" width="7.7109375" style="1" customWidth="1"/>
    <col min="6" max="6" width="9.5703125" style="1" customWidth="1"/>
    <col min="7" max="7" width="6.28515625" style="1" customWidth="1"/>
    <col min="8" max="8" width="8.140625" style="1" customWidth="1"/>
    <col min="9" max="9" width="6.5703125" style="1" customWidth="1"/>
    <col min="10" max="10" width="8.85546875" style="1" customWidth="1"/>
    <col min="11" max="11" width="12.28515625" style="1" customWidth="1"/>
    <col min="12" max="16384" width="9.140625" style="1"/>
  </cols>
  <sheetData>
    <row r="2" spans="1:11" x14ac:dyDescent="0.2">
      <c r="B2" s="60" t="s">
        <v>77</v>
      </c>
      <c r="C2" s="1"/>
      <c r="D2" s="61"/>
    </row>
    <row r="3" spans="1:11" ht="12.75" customHeight="1" x14ac:dyDescent="0.2">
      <c r="B3" s="58" t="s">
        <v>73</v>
      </c>
      <c r="C3" s="68" t="s">
        <v>78</v>
      </c>
      <c r="D3" s="68"/>
      <c r="E3" s="68"/>
      <c r="F3" s="68"/>
      <c r="G3" s="68"/>
      <c r="H3" s="68"/>
      <c r="I3" s="68"/>
      <c r="J3" s="68"/>
      <c r="K3" s="68"/>
    </row>
    <row r="4" spans="1:11" x14ac:dyDescent="0.2">
      <c r="B4" s="58" t="s">
        <v>74</v>
      </c>
      <c r="C4" s="69"/>
      <c r="D4" s="69"/>
      <c r="E4" s="69"/>
      <c r="F4" s="69"/>
      <c r="G4" s="69"/>
      <c r="H4" s="69"/>
      <c r="I4" s="69"/>
      <c r="J4" s="69"/>
      <c r="K4" s="69"/>
    </row>
    <row r="5" spans="1:11" x14ac:dyDescent="0.2">
      <c r="B5" s="59" t="s">
        <v>75</v>
      </c>
      <c r="C5" s="70" t="s">
        <v>79</v>
      </c>
      <c r="D5" s="70"/>
      <c r="E5" s="70"/>
      <c r="F5" s="70"/>
      <c r="G5" s="70"/>
      <c r="H5" s="70"/>
      <c r="I5" s="70"/>
      <c r="J5" s="70"/>
      <c r="K5" s="70"/>
    </row>
    <row r="6" spans="1:11" x14ac:dyDescent="0.2">
      <c r="B6" s="58" t="s">
        <v>76</v>
      </c>
      <c r="C6" s="68" t="s">
        <v>80</v>
      </c>
      <c r="D6" s="68"/>
      <c r="E6" s="68"/>
      <c r="F6" s="68"/>
      <c r="G6" s="68"/>
      <c r="H6" s="68"/>
      <c r="I6" s="68"/>
      <c r="J6" s="68"/>
      <c r="K6" s="68"/>
    </row>
    <row r="11" spans="1:11" ht="39" customHeight="1" x14ac:dyDescent="0.2">
      <c r="A11" s="71" t="s">
        <v>87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24" customHeight="1" x14ac:dyDescent="0.2">
      <c r="A12" s="2"/>
      <c r="B12" s="3"/>
      <c r="C12" s="2"/>
      <c r="D12" s="2"/>
      <c r="E12" s="72" t="s">
        <v>14</v>
      </c>
      <c r="F12" s="72"/>
      <c r="G12" s="72"/>
      <c r="H12" s="72"/>
      <c r="I12" s="72"/>
      <c r="J12" s="72"/>
      <c r="K12" s="4">
        <f>K78</f>
        <v>0</v>
      </c>
    </row>
    <row r="13" spans="1:11" s="6" customFormat="1" ht="30" customHeight="1" x14ac:dyDescent="0.25">
      <c r="A13" s="74" t="s">
        <v>13</v>
      </c>
      <c r="B13" s="74" t="s">
        <v>1</v>
      </c>
      <c r="C13" s="75" t="s">
        <v>2</v>
      </c>
      <c r="D13" s="75" t="s">
        <v>3</v>
      </c>
      <c r="E13" s="74" t="s">
        <v>4</v>
      </c>
      <c r="F13" s="74"/>
      <c r="G13" s="76" t="s">
        <v>7</v>
      </c>
      <c r="H13" s="77"/>
      <c r="I13" s="78" t="s">
        <v>8</v>
      </c>
      <c r="J13" s="79"/>
      <c r="K13" s="5" t="s">
        <v>6</v>
      </c>
    </row>
    <row r="14" spans="1:11" s="6" customFormat="1" ht="25.5" x14ac:dyDescent="0.25">
      <c r="A14" s="74"/>
      <c r="B14" s="74"/>
      <c r="C14" s="75"/>
      <c r="D14" s="75"/>
      <c r="E14" s="7" t="s">
        <v>5</v>
      </c>
      <c r="F14" s="5" t="s">
        <v>6</v>
      </c>
      <c r="G14" s="7" t="s">
        <v>5</v>
      </c>
      <c r="H14" s="5" t="s">
        <v>6</v>
      </c>
      <c r="I14" s="7" t="s">
        <v>5</v>
      </c>
      <c r="J14" s="5" t="s">
        <v>6</v>
      </c>
      <c r="K14" s="5"/>
    </row>
    <row r="15" spans="1:11" s="6" customFormat="1" x14ac:dyDescent="0.2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5">
        <v>9</v>
      </c>
      <c r="J15" s="5">
        <v>10</v>
      </c>
      <c r="K15" s="5">
        <v>11</v>
      </c>
    </row>
    <row r="16" spans="1:11" ht="56.25" customHeight="1" x14ac:dyDescent="0.2">
      <c r="A16" s="5">
        <v>1</v>
      </c>
      <c r="B16" s="8" t="s">
        <v>66</v>
      </c>
      <c r="C16" s="5" t="s">
        <v>16</v>
      </c>
      <c r="D16" s="9">
        <f>D17+D22+D27</f>
        <v>620</v>
      </c>
      <c r="E16" s="10"/>
      <c r="F16" s="10">
        <f t="shared" ref="F16:F66" si="0">E16*D16</f>
        <v>0</v>
      </c>
      <c r="G16" s="10"/>
      <c r="H16" s="10">
        <f t="shared" ref="H16:H66" si="1">G16*D16</f>
        <v>0</v>
      </c>
      <c r="I16" s="10"/>
      <c r="J16" s="10">
        <f t="shared" ref="J16:J66" si="2">I16*D16</f>
        <v>0</v>
      </c>
      <c r="K16" s="11">
        <f t="shared" ref="K16:K66" si="3">J16+H16+F16</f>
        <v>0</v>
      </c>
    </row>
    <row r="17" spans="1:11" ht="19.5" customHeight="1" x14ac:dyDescent="0.2">
      <c r="A17" s="5"/>
      <c r="B17" s="12" t="s">
        <v>46</v>
      </c>
      <c r="C17" s="5" t="s">
        <v>16</v>
      </c>
      <c r="D17" s="9">
        <v>258</v>
      </c>
      <c r="E17" s="10"/>
      <c r="F17" s="10">
        <f t="shared" si="0"/>
        <v>0</v>
      </c>
      <c r="G17" s="10"/>
      <c r="H17" s="10">
        <f t="shared" si="1"/>
        <v>0</v>
      </c>
      <c r="I17" s="10"/>
      <c r="J17" s="10">
        <f t="shared" si="2"/>
        <v>0</v>
      </c>
      <c r="K17" s="11">
        <f t="shared" si="3"/>
        <v>0</v>
      </c>
    </row>
    <row r="18" spans="1:11" ht="19.5" customHeight="1" x14ac:dyDescent="0.2">
      <c r="A18" s="5"/>
      <c r="B18" s="8" t="s">
        <v>47</v>
      </c>
      <c r="C18" s="5" t="s">
        <v>0</v>
      </c>
      <c r="D18" s="9">
        <v>90</v>
      </c>
      <c r="E18" s="10"/>
      <c r="F18" s="10">
        <f t="shared" si="0"/>
        <v>0</v>
      </c>
      <c r="G18" s="10"/>
      <c r="H18" s="10">
        <f t="shared" si="1"/>
        <v>0</v>
      </c>
      <c r="I18" s="10"/>
      <c r="J18" s="10">
        <f t="shared" si="2"/>
        <v>0</v>
      </c>
      <c r="K18" s="11">
        <f t="shared" si="3"/>
        <v>0</v>
      </c>
    </row>
    <row r="19" spans="1:11" ht="19.5" customHeight="1" x14ac:dyDescent="0.2">
      <c r="A19" s="5"/>
      <c r="B19" s="12" t="s">
        <v>48</v>
      </c>
      <c r="C19" s="5" t="s">
        <v>0</v>
      </c>
      <c r="D19" s="9">
        <v>18</v>
      </c>
      <c r="E19" s="10"/>
      <c r="F19" s="10">
        <f t="shared" si="0"/>
        <v>0</v>
      </c>
      <c r="G19" s="10"/>
      <c r="H19" s="10">
        <f t="shared" si="1"/>
        <v>0</v>
      </c>
      <c r="I19" s="10"/>
      <c r="J19" s="10">
        <f t="shared" si="2"/>
        <v>0</v>
      </c>
      <c r="K19" s="11">
        <f t="shared" si="3"/>
        <v>0</v>
      </c>
    </row>
    <row r="20" spans="1:11" ht="19.5" customHeight="1" x14ac:dyDescent="0.2">
      <c r="A20" s="5"/>
      <c r="B20" s="12" t="s">
        <v>49</v>
      </c>
      <c r="C20" s="5" t="s">
        <v>0</v>
      </c>
      <c r="D20" s="9">
        <v>40</v>
      </c>
      <c r="E20" s="10"/>
      <c r="F20" s="10">
        <f t="shared" si="0"/>
        <v>0</v>
      </c>
      <c r="G20" s="10"/>
      <c r="H20" s="10">
        <f t="shared" si="1"/>
        <v>0</v>
      </c>
      <c r="I20" s="10"/>
      <c r="J20" s="10">
        <f t="shared" si="2"/>
        <v>0</v>
      </c>
      <c r="K20" s="11">
        <f t="shared" si="3"/>
        <v>0</v>
      </c>
    </row>
    <row r="21" spans="1:11" ht="19.5" customHeight="1" x14ac:dyDescent="0.2">
      <c r="A21" s="5"/>
      <c r="B21" s="12" t="s">
        <v>50</v>
      </c>
      <c r="C21" s="5" t="s">
        <v>0</v>
      </c>
      <c r="D21" s="9">
        <v>5</v>
      </c>
      <c r="E21" s="10"/>
      <c r="F21" s="10">
        <f t="shared" ref="F21" si="4">E21*D21</f>
        <v>0</v>
      </c>
      <c r="G21" s="10"/>
      <c r="H21" s="10">
        <f t="shared" ref="H21" si="5">G21*D21</f>
        <v>0</v>
      </c>
      <c r="I21" s="10"/>
      <c r="J21" s="10">
        <f t="shared" ref="J21" si="6">I21*D21</f>
        <v>0</v>
      </c>
      <c r="K21" s="11">
        <f t="shared" ref="K21" si="7">J21+H21+F21</f>
        <v>0</v>
      </c>
    </row>
    <row r="22" spans="1:11" ht="19.5" customHeight="1" x14ac:dyDescent="0.2">
      <c r="A22" s="5"/>
      <c r="B22" s="12" t="s">
        <v>17</v>
      </c>
      <c r="C22" s="5" t="s">
        <v>16</v>
      </c>
      <c r="D22" s="9">
        <v>312</v>
      </c>
      <c r="E22" s="10"/>
      <c r="F22" s="10">
        <f t="shared" si="0"/>
        <v>0</v>
      </c>
      <c r="G22" s="10"/>
      <c r="H22" s="10">
        <f t="shared" si="1"/>
        <v>0</v>
      </c>
      <c r="I22" s="10"/>
      <c r="J22" s="10">
        <f t="shared" si="2"/>
        <v>0</v>
      </c>
      <c r="K22" s="11">
        <f t="shared" si="3"/>
        <v>0</v>
      </c>
    </row>
    <row r="23" spans="1:11" ht="19.5" customHeight="1" x14ac:dyDescent="0.2">
      <c r="A23" s="5"/>
      <c r="B23" s="12" t="s">
        <v>18</v>
      </c>
      <c r="C23" s="5" t="s">
        <v>0</v>
      </c>
      <c r="D23" s="9">
        <v>120</v>
      </c>
      <c r="E23" s="10"/>
      <c r="F23" s="10">
        <f t="shared" si="0"/>
        <v>0</v>
      </c>
      <c r="G23" s="10"/>
      <c r="H23" s="10">
        <f t="shared" si="1"/>
        <v>0</v>
      </c>
      <c r="I23" s="10"/>
      <c r="J23" s="10">
        <f t="shared" si="2"/>
        <v>0</v>
      </c>
      <c r="K23" s="11">
        <f t="shared" si="3"/>
        <v>0</v>
      </c>
    </row>
    <row r="24" spans="1:11" ht="19.5" customHeight="1" x14ac:dyDescent="0.2">
      <c r="A24" s="5"/>
      <c r="B24" s="12" t="s">
        <v>19</v>
      </c>
      <c r="C24" s="5" t="s">
        <v>0</v>
      </c>
      <c r="D24" s="9">
        <v>18</v>
      </c>
      <c r="E24" s="10"/>
      <c r="F24" s="10">
        <f t="shared" si="0"/>
        <v>0</v>
      </c>
      <c r="G24" s="10"/>
      <c r="H24" s="10">
        <f t="shared" si="1"/>
        <v>0</v>
      </c>
      <c r="I24" s="10"/>
      <c r="J24" s="10">
        <f t="shared" si="2"/>
        <v>0</v>
      </c>
      <c r="K24" s="11">
        <f t="shared" si="3"/>
        <v>0</v>
      </c>
    </row>
    <row r="25" spans="1:11" ht="19.5" customHeight="1" x14ac:dyDescent="0.2">
      <c r="A25" s="5"/>
      <c r="B25" s="12" t="s">
        <v>23</v>
      </c>
      <c r="C25" s="5" t="s">
        <v>0</v>
      </c>
      <c r="D25" s="9">
        <v>14</v>
      </c>
      <c r="E25" s="10"/>
      <c r="F25" s="10">
        <f t="shared" si="0"/>
        <v>0</v>
      </c>
      <c r="G25" s="10"/>
      <c r="H25" s="10">
        <f t="shared" si="1"/>
        <v>0</v>
      </c>
      <c r="I25" s="10"/>
      <c r="J25" s="10">
        <f t="shared" si="2"/>
        <v>0</v>
      </c>
      <c r="K25" s="11">
        <f t="shared" si="3"/>
        <v>0</v>
      </c>
    </row>
    <row r="26" spans="1:11" ht="19.5" customHeight="1" x14ac:dyDescent="0.2">
      <c r="A26" s="5"/>
      <c r="B26" s="12" t="s">
        <v>24</v>
      </c>
      <c r="C26" s="5" t="s">
        <v>16</v>
      </c>
      <c r="D26" s="9">
        <v>12</v>
      </c>
      <c r="E26" s="10"/>
      <c r="F26" s="10">
        <f t="shared" si="0"/>
        <v>0</v>
      </c>
      <c r="G26" s="10"/>
      <c r="H26" s="10">
        <f t="shared" si="1"/>
        <v>0</v>
      </c>
      <c r="I26" s="10"/>
      <c r="J26" s="10">
        <f t="shared" si="2"/>
        <v>0</v>
      </c>
      <c r="K26" s="11">
        <f t="shared" si="3"/>
        <v>0</v>
      </c>
    </row>
    <row r="27" spans="1:11" ht="19.5" customHeight="1" x14ac:dyDescent="0.2">
      <c r="A27" s="5"/>
      <c r="B27" s="12" t="s">
        <v>20</v>
      </c>
      <c r="C27" s="5" t="s">
        <v>16</v>
      </c>
      <c r="D27" s="9">
        <v>50</v>
      </c>
      <c r="E27" s="10"/>
      <c r="F27" s="10">
        <f t="shared" si="0"/>
        <v>0</v>
      </c>
      <c r="G27" s="10"/>
      <c r="H27" s="10">
        <f t="shared" si="1"/>
        <v>0</v>
      </c>
      <c r="I27" s="10"/>
      <c r="J27" s="10">
        <f t="shared" si="2"/>
        <v>0</v>
      </c>
      <c r="K27" s="11">
        <f t="shared" si="3"/>
        <v>0</v>
      </c>
    </row>
    <row r="28" spans="1:11" ht="19.5" customHeight="1" x14ac:dyDescent="0.2">
      <c r="A28" s="5"/>
      <c r="B28" s="12" t="s">
        <v>21</v>
      </c>
      <c r="C28" s="5" t="s">
        <v>0</v>
      </c>
      <c r="D28" s="9">
        <v>15</v>
      </c>
      <c r="E28" s="10"/>
      <c r="F28" s="10">
        <f t="shared" si="0"/>
        <v>0</v>
      </c>
      <c r="G28" s="10"/>
      <c r="H28" s="10">
        <f t="shared" si="1"/>
        <v>0</v>
      </c>
      <c r="I28" s="10"/>
      <c r="J28" s="10">
        <f t="shared" si="2"/>
        <v>0</v>
      </c>
      <c r="K28" s="11">
        <f t="shared" si="3"/>
        <v>0</v>
      </c>
    </row>
    <row r="29" spans="1:11" ht="19.5" customHeight="1" x14ac:dyDescent="0.2">
      <c r="A29" s="5"/>
      <c r="B29" s="12" t="s">
        <v>22</v>
      </c>
      <c r="C29" s="5" t="s">
        <v>0</v>
      </c>
      <c r="D29" s="9">
        <v>6</v>
      </c>
      <c r="E29" s="10"/>
      <c r="F29" s="10">
        <f t="shared" si="0"/>
        <v>0</v>
      </c>
      <c r="G29" s="10"/>
      <c r="H29" s="10">
        <f t="shared" si="1"/>
        <v>0</v>
      </c>
      <c r="I29" s="10"/>
      <c r="J29" s="10">
        <f t="shared" si="2"/>
        <v>0</v>
      </c>
      <c r="K29" s="11">
        <f t="shared" si="3"/>
        <v>0</v>
      </c>
    </row>
    <row r="30" spans="1:11" ht="19.5" customHeight="1" x14ac:dyDescent="0.2">
      <c r="A30" s="5"/>
      <c r="B30" s="12" t="s">
        <v>25</v>
      </c>
      <c r="C30" s="5" t="s">
        <v>0</v>
      </c>
      <c r="D30" s="9">
        <v>4</v>
      </c>
      <c r="E30" s="10"/>
      <c r="F30" s="10">
        <f t="shared" si="0"/>
        <v>0</v>
      </c>
      <c r="G30" s="10"/>
      <c r="H30" s="10">
        <f t="shared" si="1"/>
        <v>0</v>
      </c>
      <c r="I30" s="10"/>
      <c r="J30" s="10">
        <f t="shared" si="2"/>
        <v>0</v>
      </c>
      <c r="K30" s="11">
        <f t="shared" si="3"/>
        <v>0</v>
      </c>
    </row>
    <row r="31" spans="1:11" ht="19.5" customHeight="1" x14ac:dyDescent="0.2">
      <c r="A31" s="5"/>
      <c r="B31" s="8" t="s">
        <v>51</v>
      </c>
      <c r="C31" s="5" t="s">
        <v>34</v>
      </c>
      <c r="D31" s="9">
        <v>320</v>
      </c>
      <c r="E31" s="10"/>
      <c r="F31" s="10">
        <f t="shared" ref="F31:F32" si="8">E31*D31</f>
        <v>0</v>
      </c>
      <c r="G31" s="10"/>
      <c r="H31" s="10">
        <f t="shared" ref="H31:H32" si="9">G31*D31</f>
        <v>0</v>
      </c>
      <c r="I31" s="10"/>
      <c r="J31" s="10">
        <f t="shared" ref="J31:J32" si="10">I31*D31</f>
        <v>0</v>
      </c>
      <c r="K31" s="11">
        <f t="shared" ref="K31:K32" si="11">J31+H31+F31</f>
        <v>0</v>
      </c>
    </row>
    <row r="32" spans="1:11" ht="19.5" customHeight="1" x14ac:dyDescent="0.2">
      <c r="A32" s="5"/>
      <c r="B32" s="12" t="s">
        <v>62</v>
      </c>
      <c r="C32" s="5" t="s">
        <v>63</v>
      </c>
      <c r="D32" s="9">
        <v>1</v>
      </c>
      <c r="E32" s="10"/>
      <c r="F32" s="10">
        <f t="shared" si="8"/>
        <v>0</v>
      </c>
      <c r="G32" s="10"/>
      <c r="H32" s="10">
        <f t="shared" si="9"/>
        <v>0</v>
      </c>
      <c r="I32" s="10"/>
      <c r="J32" s="10">
        <f t="shared" si="10"/>
        <v>0</v>
      </c>
      <c r="K32" s="11">
        <f t="shared" si="11"/>
        <v>0</v>
      </c>
    </row>
    <row r="33" spans="1:11" ht="38.25" customHeight="1" x14ac:dyDescent="0.2">
      <c r="A33" s="5">
        <v>2</v>
      </c>
      <c r="B33" s="12" t="s">
        <v>28</v>
      </c>
      <c r="C33" s="5" t="s">
        <v>29</v>
      </c>
      <c r="D33" s="10">
        <v>10</v>
      </c>
      <c r="E33" s="10"/>
      <c r="F33" s="10">
        <f t="shared" si="0"/>
        <v>0</v>
      </c>
      <c r="G33" s="10"/>
      <c r="H33" s="10">
        <f t="shared" si="1"/>
        <v>0</v>
      </c>
      <c r="I33" s="10"/>
      <c r="J33" s="10">
        <f t="shared" si="2"/>
        <v>0</v>
      </c>
      <c r="K33" s="11">
        <f t="shared" si="3"/>
        <v>0</v>
      </c>
    </row>
    <row r="34" spans="1:11" ht="51.75" customHeight="1" x14ac:dyDescent="0.2">
      <c r="A34" s="5">
        <v>3</v>
      </c>
      <c r="B34" s="12" t="s">
        <v>26</v>
      </c>
      <c r="C34" s="5" t="s">
        <v>16</v>
      </c>
      <c r="D34" s="10">
        <v>70</v>
      </c>
      <c r="E34" s="10"/>
      <c r="F34" s="10">
        <f t="shared" si="0"/>
        <v>0</v>
      </c>
      <c r="G34" s="10"/>
      <c r="H34" s="10">
        <f t="shared" si="1"/>
        <v>0</v>
      </c>
      <c r="I34" s="10"/>
      <c r="J34" s="10">
        <f t="shared" si="2"/>
        <v>0</v>
      </c>
      <c r="K34" s="11">
        <f t="shared" si="3"/>
        <v>0</v>
      </c>
    </row>
    <row r="35" spans="1:11" ht="33.75" customHeight="1" x14ac:dyDescent="0.2">
      <c r="A35" s="5">
        <v>4</v>
      </c>
      <c r="B35" s="12" t="s">
        <v>27</v>
      </c>
      <c r="C35" s="5" t="s">
        <v>16</v>
      </c>
      <c r="D35" s="10">
        <v>40</v>
      </c>
      <c r="E35" s="10"/>
      <c r="F35" s="10">
        <f t="shared" si="0"/>
        <v>0</v>
      </c>
      <c r="G35" s="10"/>
      <c r="H35" s="10">
        <f t="shared" si="1"/>
        <v>0</v>
      </c>
      <c r="I35" s="10"/>
      <c r="J35" s="10">
        <f t="shared" si="2"/>
        <v>0</v>
      </c>
      <c r="K35" s="11">
        <f t="shared" si="3"/>
        <v>0</v>
      </c>
    </row>
    <row r="36" spans="1:11" ht="33.75" customHeight="1" x14ac:dyDescent="0.2">
      <c r="A36" s="5"/>
      <c r="B36" s="13" t="s">
        <v>6</v>
      </c>
      <c r="C36" s="14"/>
      <c r="D36" s="15"/>
      <c r="E36" s="15"/>
      <c r="F36" s="15"/>
      <c r="G36" s="15"/>
      <c r="H36" s="15"/>
      <c r="I36" s="15"/>
      <c r="J36" s="15"/>
      <c r="K36" s="16">
        <f>SUM(K16:K35)</f>
        <v>0</v>
      </c>
    </row>
    <row r="37" spans="1:11" ht="66.75" customHeight="1" x14ac:dyDescent="0.2">
      <c r="A37" s="5">
        <v>5</v>
      </c>
      <c r="B37" s="12" t="s">
        <v>31</v>
      </c>
      <c r="C37" s="5" t="s">
        <v>67</v>
      </c>
      <c r="D37" s="10">
        <v>300</v>
      </c>
      <c r="E37" s="10"/>
      <c r="F37" s="10">
        <f t="shared" si="0"/>
        <v>0</v>
      </c>
      <c r="G37" s="10"/>
      <c r="H37" s="10">
        <f t="shared" si="1"/>
        <v>0</v>
      </c>
      <c r="I37" s="10"/>
      <c r="J37" s="10">
        <f t="shared" si="2"/>
        <v>0</v>
      </c>
      <c r="K37" s="11">
        <f t="shared" si="3"/>
        <v>0</v>
      </c>
    </row>
    <row r="38" spans="1:11" ht="35.25" customHeight="1" x14ac:dyDescent="0.2">
      <c r="A38" s="5">
        <v>6</v>
      </c>
      <c r="B38" s="12" t="s">
        <v>42</v>
      </c>
      <c r="C38" s="5" t="s">
        <v>68</v>
      </c>
      <c r="D38" s="10">
        <v>4</v>
      </c>
      <c r="E38" s="10"/>
      <c r="F38" s="10">
        <f t="shared" ref="F38:F40" si="12">E38*D38</f>
        <v>0</v>
      </c>
      <c r="G38" s="10"/>
      <c r="H38" s="10">
        <f t="shared" ref="H38:H40" si="13">G38*D38</f>
        <v>0</v>
      </c>
      <c r="I38" s="10"/>
      <c r="J38" s="10">
        <f t="shared" ref="J38:J40" si="14">I38*D38</f>
        <v>0</v>
      </c>
      <c r="K38" s="11">
        <f t="shared" ref="K38:K40" si="15">J38+H38+F38</f>
        <v>0</v>
      </c>
    </row>
    <row r="39" spans="1:11" ht="37.5" customHeight="1" x14ac:dyDescent="0.2">
      <c r="A39" s="5">
        <v>7</v>
      </c>
      <c r="B39" s="12" t="s">
        <v>65</v>
      </c>
      <c r="C39" s="5" t="s">
        <v>68</v>
      </c>
      <c r="D39" s="10">
        <v>50</v>
      </c>
      <c r="E39" s="10"/>
      <c r="F39" s="10">
        <f t="shared" ref="F39" si="16">E39*D39</f>
        <v>0</v>
      </c>
      <c r="G39" s="10"/>
      <c r="H39" s="10">
        <f t="shared" ref="H39" si="17">G39*D39</f>
        <v>0</v>
      </c>
      <c r="I39" s="10"/>
      <c r="J39" s="10">
        <f t="shared" ref="J39" si="18">I39*D39</f>
        <v>0</v>
      </c>
      <c r="K39" s="11">
        <f t="shared" ref="K39" si="19">J39+H39+F39</f>
        <v>0</v>
      </c>
    </row>
    <row r="40" spans="1:11" ht="35.25" customHeight="1" x14ac:dyDescent="0.2">
      <c r="A40" s="5">
        <v>8</v>
      </c>
      <c r="B40" s="17" t="s">
        <v>61</v>
      </c>
      <c r="C40" s="18" t="s">
        <v>67</v>
      </c>
      <c r="D40" s="9">
        <v>2545</v>
      </c>
      <c r="E40" s="9"/>
      <c r="F40" s="9">
        <f t="shared" si="12"/>
        <v>0</v>
      </c>
      <c r="G40" s="9"/>
      <c r="H40" s="9">
        <f t="shared" si="13"/>
        <v>0</v>
      </c>
      <c r="I40" s="9"/>
      <c r="J40" s="9">
        <f t="shared" si="14"/>
        <v>0</v>
      </c>
      <c r="K40" s="19">
        <f t="shared" si="15"/>
        <v>0</v>
      </c>
    </row>
    <row r="41" spans="1:11" ht="39" customHeight="1" x14ac:dyDescent="0.2">
      <c r="A41" s="5">
        <v>9</v>
      </c>
      <c r="B41" s="12" t="s">
        <v>72</v>
      </c>
      <c r="C41" s="5" t="s">
        <v>67</v>
      </c>
      <c r="D41" s="10">
        <v>2545</v>
      </c>
      <c r="E41" s="10"/>
      <c r="F41" s="10">
        <f t="shared" si="0"/>
        <v>0</v>
      </c>
      <c r="G41" s="10"/>
      <c r="H41" s="10">
        <f t="shared" si="1"/>
        <v>0</v>
      </c>
      <c r="I41" s="10"/>
      <c r="J41" s="10">
        <f t="shared" si="2"/>
        <v>0</v>
      </c>
      <c r="K41" s="11">
        <f t="shared" si="3"/>
        <v>0</v>
      </c>
    </row>
    <row r="42" spans="1:11" ht="19.5" customHeight="1" x14ac:dyDescent="0.2">
      <c r="A42" s="5">
        <v>10</v>
      </c>
      <c r="B42" s="12" t="s">
        <v>59</v>
      </c>
      <c r="C42" s="5" t="s">
        <v>67</v>
      </c>
      <c r="D42" s="10">
        <v>2545</v>
      </c>
      <c r="E42" s="10"/>
      <c r="F42" s="10">
        <f t="shared" ref="F42:F45" si="20">E42*D42</f>
        <v>0</v>
      </c>
      <c r="G42" s="10"/>
      <c r="H42" s="10">
        <f t="shared" ref="H42:H45" si="21">G42*D42</f>
        <v>0</v>
      </c>
      <c r="I42" s="10"/>
      <c r="J42" s="10">
        <f t="shared" ref="J42:J45" si="22">I42*D42</f>
        <v>0</v>
      </c>
      <c r="K42" s="11">
        <f t="shared" ref="K42:K45" si="23">J42+H42+F42</f>
        <v>0</v>
      </c>
    </row>
    <row r="43" spans="1:11" ht="19.5" customHeight="1" x14ac:dyDescent="0.2">
      <c r="A43" s="5"/>
      <c r="B43" s="12" t="s">
        <v>60</v>
      </c>
      <c r="C43" s="5" t="s">
        <v>68</v>
      </c>
      <c r="D43" s="10">
        <v>180</v>
      </c>
      <c r="E43" s="10"/>
      <c r="F43" s="10">
        <f t="shared" si="20"/>
        <v>0</v>
      </c>
      <c r="G43" s="10"/>
      <c r="H43" s="10">
        <f t="shared" si="21"/>
        <v>0</v>
      </c>
      <c r="I43" s="10"/>
      <c r="J43" s="10">
        <f t="shared" si="22"/>
        <v>0</v>
      </c>
      <c r="K43" s="11">
        <f t="shared" si="23"/>
        <v>0</v>
      </c>
    </row>
    <row r="44" spans="1:11" ht="20.25" customHeight="1" x14ac:dyDescent="0.2">
      <c r="A44" s="5"/>
      <c r="B44" s="12" t="s">
        <v>41</v>
      </c>
      <c r="C44" s="5" t="s">
        <v>68</v>
      </c>
      <c r="D44" s="10">
        <v>180</v>
      </c>
      <c r="E44" s="10"/>
      <c r="F44" s="10">
        <f t="shared" si="20"/>
        <v>0</v>
      </c>
      <c r="G44" s="10"/>
      <c r="H44" s="10">
        <f t="shared" si="21"/>
        <v>0</v>
      </c>
      <c r="I44" s="10"/>
      <c r="J44" s="10">
        <f t="shared" si="22"/>
        <v>0</v>
      </c>
      <c r="K44" s="11">
        <f t="shared" si="23"/>
        <v>0</v>
      </c>
    </row>
    <row r="45" spans="1:11" ht="20.25" customHeight="1" x14ac:dyDescent="0.2">
      <c r="A45" s="5"/>
      <c r="B45" s="12" t="s">
        <v>62</v>
      </c>
      <c r="C45" s="5" t="s">
        <v>63</v>
      </c>
      <c r="D45" s="10">
        <v>1</v>
      </c>
      <c r="E45" s="10"/>
      <c r="F45" s="10">
        <f t="shared" si="20"/>
        <v>0</v>
      </c>
      <c r="G45" s="10"/>
      <c r="H45" s="10">
        <f t="shared" si="21"/>
        <v>0</v>
      </c>
      <c r="I45" s="10"/>
      <c r="J45" s="10">
        <f t="shared" si="22"/>
        <v>0</v>
      </c>
      <c r="K45" s="11">
        <f t="shared" si="23"/>
        <v>0</v>
      </c>
    </row>
    <row r="46" spans="1:11" ht="20.25" customHeight="1" x14ac:dyDescent="0.2">
      <c r="A46" s="5"/>
      <c r="B46" s="13" t="s">
        <v>6</v>
      </c>
      <c r="C46" s="14"/>
      <c r="D46" s="15"/>
      <c r="E46" s="15"/>
      <c r="F46" s="15"/>
      <c r="G46" s="15"/>
      <c r="H46" s="15"/>
      <c r="I46" s="15"/>
      <c r="J46" s="15"/>
      <c r="K46" s="16">
        <f>SUM(K37:K45)</f>
        <v>0</v>
      </c>
    </row>
    <row r="47" spans="1:11" ht="32.25" customHeight="1" x14ac:dyDescent="0.2">
      <c r="A47" s="5">
        <v>11</v>
      </c>
      <c r="B47" s="12" t="s">
        <v>32</v>
      </c>
      <c r="C47" s="5" t="s">
        <v>29</v>
      </c>
      <c r="D47" s="10">
        <v>50</v>
      </c>
      <c r="E47" s="10"/>
      <c r="F47" s="10">
        <f t="shared" si="0"/>
        <v>0</v>
      </c>
      <c r="G47" s="10"/>
      <c r="H47" s="10">
        <f t="shared" si="1"/>
        <v>0</v>
      </c>
      <c r="I47" s="10"/>
      <c r="J47" s="10">
        <f t="shared" si="2"/>
        <v>0</v>
      </c>
      <c r="K47" s="11">
        <f t="shared" si="3"/>
        <v>0</v>
      </c>
    </row>
    <row r="48" spans="1:11" ht="55.5" customHeight="1" x14ac:dyDescent="0.2">
      <c r="A48" s="5"/>
      <c r="B48" s="12" t="s">
        <v>30</v>
      </c>
      <c r="C48" s="5" t="s">
        <v>16</v>
      </c>
      <c r="D48" s="10">
        <v>120</v>
      </c>
      <c r="E48" s="10"/>
      <c r="F48" s="10">
        <f t="shared" ref="F48" si="24">E48*D48</f>
        <v>0</v>
      </c>
      <c r="G48" s="10"/>
      <c r="H48" s="10">
        <f t="shared" ref="H48" si="25">G48*D48</f>
        <v>0</v>
      </c>
      <c r="I48" s="10"/>
      <c r="J48" s="10">
        <f t="shared" ref="J48" si="26">I48*D48</f>
        <v>0</v>
      </c>
      <c r="K48" s="11">
        <f t="shared" ref="K48" si="27">J48+H48+F48</f>
        <v>0</v>
      </c>
    </row>
    <row r="49" spans="1:11" ht="20.25" customHeight="1" x14ac:dyDescent="0.2">
      <c r="A49" s="5"/>
      <c r="B49" s="12" t="s">
        <v>33</v>
      </c>
      <c r="C49" s="5" t="s">
        <v>34</v>
      </c>
      <c r="D49" s="10">
        <v>40</v>
      </c>
      <c r="E49" s="10"/>
      <c r="F49" s="10">
        <f t="shared" si="0"/>
        <v>0</v>
      </c>
      <c r="G49" s="10"/>
      <c r="H49" s="10">
        <f t="shared" si="1"/>
        <v>0</v>
      </c>
      <c r="I49" s="10"/>
      <c r="J49" s="10">
        <f t="shared" si="2"/>
        <v>0</v>
      </c>
      <c r="K49" s="11">
        <f t="shared" si="3"/>
        <v>0</v>
      </c>
    </row>
    <row r="50" spans="1:11" ht="20.25" customHeight="1" x14ac:dyDescent="0.2">
      <c r="A50" s="5"/>
      <c r="B50" s="12" t="s">
        <v>35</v>
      </c>
      <c r="C50" s="5" t="s">
        <v>16</v>
      </c>
      <c r="D50" s="10">
        <v>300</v>
      </c>
      <c r="E50" s="10"/>
      <c r="F50" s="10">
        <f t="shared" si="0"/>
        <v>0</v>
      </c>
      <c r="G50" s="10"/>
      <c r="H50" s="10">
        <f t="shared" si="1"/>
        <v>0</v>
      </c>
      <c r="I50" s="10"/>
      <c r="J50" s="10">
        <f t="shared" si="2"/>
        <v>0</v>
      </c>
      <c r="K50" s="11">
        <f t="shared" si="3"/>
        <v>0</v>
      </c>
    </row>
    <row r="51" spans="1:11" ht="20.25" customHeight="1" x14ac:dyDescent="0.2">
      <c r="A51" s="5"/>
      <c r="B51" s="12" t="s">
        <v>36</v>
      </c>
      <c r="C51" s="5" t="s">
        <v>16</v>
      </c>
      <c r="D51" s="10">
        <v>700</v>
      </c>
      <c r="E51" s="10"/>
      <c r="F51" s="10">
        <f t="shared" si="0"/>
        <v>0</v>
      </c>
      <c r="G51" s="10"/>
      <c r="H51" s="10">
        <f t="shared" si="1"/>
        <v>0</v>
      </c>
      <c r="I51" s="10"/>
      <c r="J51" s="10">
        <f t="shared" si="2"/>
        <v>0</v>
      </c>
      <c r="K51" s="11">
        <f t="shared" si="3"/>
        <v>0</v>
      </c>
    </row>
    <row r="52" spans="1:11" ht="20.25" customHeight="1" x14ac:dyDescent="0.2">
      <c r="A52" s="5"/>
      <c r="B52" s="12" t="s">
        <v>37</v>
      </c>
      <c r="C52" s="5" t="s">
        <v>34</v>
      </c>
      <c r="D52" s="10">
        <v>5</v>
      </c>
      <c r="E52" s="10"/>
      <c r="F52" s="10">
        <f t="shared" si="0"/>
        <v>0</v>
      </c>
      <c r="G52" s="10"/>
      <c r="H52" s="10">
        <f t="shared" si="1"/>
        <v>0</v>
      </c>
      <c r="I52" s="10"/>
      <c r="J52" s="10">
        <f t="shared" si="2"/>
        <v>0</v>
      </c>
      <c r="K52" s="11">
        <f t="shared" si="3"/>
        <v>0</v>
      </c>
    </row>
    <row r="53" spans="1:11" ht="20.25" customHeight="1" x14ac:dyDescent="0.2">
      <c r="A53" s="5"/>
      <c r="B53" s="12" t="s">
        <v>38</v>
      </c>
      <c r="C53" s="5" t="s">
        <v>34</v>
      </c>
      <c r="D53" s="10">
        <v>7</v>
      </c>
      <c r="E53" s="10"/>
      <c r="F53" s="10">
        <f t="shared" si="0"/>
        <v>0</v>
      </c>
      <c r="G53" s="10"/>
      <c r="H53" s="10">
        <f t="shared" si="1"/>
        <v>0</v>
      </c>
      <c r="I53" s="10"/>
      <c r="J53" s="10">
        <f t="shared" si="2"/>
        <v>0</v>
      </c>
      <c r="K53" s="11">
        <f t="shared" si="3"/>
        <v>0</v>
      </c>
    </row>
    <row r="54" spans="1:11" ht="34.5" customHeight="1" x14ac:dyDescent="0.2">
      <c r="A54" s="5"/>
      <c r="B54" s="12" t="s">
        <v>40</v>
      </c>
      <c r="C54" s="5" t="s">
        <v>34</v>
      </c>
      <c r="D54" s="10">
        <v>4</v>
      </c>
      <c r="E54" s="10"/>
      <c r="F54" s="10">
        <f t="shared" si="0"/>
        <v>0</v>
      </c>
      <c r="G54" s="10"/>
      <c r="H54" s="10">
        <f t="shared" si="1"/>
        <v>0</v>
      </c>
      <c r="I54" s="10"/>
      <c r="J54" s="10">
        <f t="shared" si="2"/>
        <v>0</v>
      </c>
      <c r="K54" s="11">
        <f t="shared" si="3"/>
        <v>0</v>
      </c>
    </row>
    <row r="55" spans="1:11" ht="34.5" customHeight="1" x14ac:dyDescent="0.2">
      <c r="A55" s="20"/>
      <c r="B55" s="21" t="s">
        <v>6</v>
      </c>
      <c r="C55" s="22"/>
      <c r="D55" s="23"/>
      <c r="E55" s="23"/>
      <c r="F55" s="23"/>
      <c r="G55" s="23"/>
      <c r="H55" s="23"/>
      <c r="I55" s="23"/>
      <c r="J55" s="23"/>
      <c r="K55" s="24">
        <f>SUM(K47:K54)</f>
        <v>0</v>
      </c>
    </row>
    <row r="56" spans="1:11" ht="52.5" customHeight="1" x14ac:dyDescent="0.2">
      <c r="A56" s="20">
        <v>13</v>
      </c>
      <c r="B56" s="25" t="s">
        <v>69</v>
      </c>
      <c r="C56" s="26" t="s">
        <v>34</v>
      </c>
      <c r="D56" s="27">
        <v>10</v>
      </c>
      <c r="E56" s="27"/>
      <c r="F56" s="27">
        <f t="shared" si="0"/>
        <v>0</v>
      </c>
      <c r="G56" s="27"/>
      <c r="H56" s="27">
        <f t="shared" si="1"/>
        <v>0</v>
      </c>
      <c r="I56" s="27"/>
      <c r="J56" s="27">
        <f t="shared" si="2"/>
        <v>0</v>
      </c>
      <c r="K56" s="24">
        <f t="shared" si="3"/>
        <v>0</v>
      </c>
    </row>
    <row r="57" spans="1:11" ht="17.25" customHeight="1" x14ac:dyDescent="0.2">
      <c r="A57" s="28"/>
      <c r="B57" s="29" t="s">
        <v>52</v>
      </c>
      <c r="C57" s="28"/>
      <c r="D57" s="28"/>
      <c r="E57" s="28"/>
      <c r="F57" s="30">
        <f t="shared" si="0"/>
        <v>0</v>
      </c>
      <c r="G57" s="28"/>
      <c r="H57" s="30">
        <f t="shared" si="1"/>
        <v>0</v>
      </c>
      <c r="I57" s="28"/>
      <c r="J57" s="30">
        <f t="shared" si="2"/>
        <v>0</v>
      </c>
      <c r="K57" s="31">
        <f t="shared" si="3"/>
        <v>0</v>
      </c>
    </row>
    <row r="58" spans="1:11" ht="21" customHeight="1" x14ac:dyDescent="0.2">
      <c r="A58" s="32">
        <v>1</v>
      </c>
      <c r="B58" s="28" t="s">
        <v>53</v>
      </c>
      <c r="C58" s="5" t="s">
        <v>67</v>
      </c>
      <c r="D58" s="32">
        <v>60</v>
      </c>
      <c r="E58" s="32"/>
      <c r="F58" s="30">
        <f t="shared" si="0"/>
        <v>0</v>
      </c>
      <c r="G58" s="32"/>
      <c r="H58" s="30">
        <f t="shared" si="1"/>
        <v>0</v>
      </c>
      <c r="I58" s="32"/>
      <c r="J58" s="30">
        <f t="shared" si="2"/>
        <v>0</v>
      </c>
      <c r="K58" s="31">
        <f t="shared" si="3"/>
        <v>0</v>
      </c>
    </row>
    <row r="59" spans="1:11" ht="21" customHeight="1" x14ac:dyDescent="0.2">
      <c r="A59" s="32">
        <v>2</v>
      </c>
      <c r="B59" s="28" t="s">
        <v>54</v>
      </c>
      <c r="C59" s="5" t="s">
        <v>68</v>
      </c>
      <c r="D59" s="32">
        <v>165</v>
      </c>
      <c r="E59" s="32"/>
      <c r="F59" s="30">
        <f t="shared" si="0"/>
        <v>0</v>
      </c>
      <c r="G59" s="32"/>
      <c r="H59" s="30">
        <f t="shared" si="1"/>
        <v>0</v>
      </c>
      <c r="I59" s="32"/>
      <c r="J59" s="30">
        <f t="shared" si="2"/>
        <v>0</v>
      </c>
      <c r="K59" s="31">
        <f t="shared" si="3"/>
        <v>0</v>
      </c>
    </row>
    <row r="60" spans="1:11" ht="21" customHeight="1" x14ac:dyDescent="0.2">
      <c r="A60" s="32">
        <v>3</v>
      </c>
      <c r="B60" s="28" t="s">
        <v>55</v>
      </c>
      <c r="C60" s="5" t="s">
        <v>68</v>
      </c>
      <c r="D60" s="32">
        <v>22</v>
      </c>
      <c r="E60" s="32"/>
      <c r="F60" s="30">
        <f t="shared" si="0"/>
        <v>0</v>
      </c>
      <c r="G60" s="32"/>
      <c r="H60" s="30">
        <f t="shared" si="1"/>
        <v>0</v>
      </c>
      <c r="I60" s="32"/>
      <c r="J60" s="30">
        <f t="shared" si="2"/>
        <v>0</v>
      </c>
      <c r="K60" s="31">
        <f t="shared" si="3"/>
        <v>0</v>
      </c>
    </row>
    <row r="61" spans="1:11" ht="21" customHeight="1" x14ac:dyDescent="0.2">
      <c r="A61" s="32">
        <v>4</v>
      </c>
      <c r="B61" s="28" t="s">
        <v>56</v>
      </c>
      <c r="C61" s="5" t="s">
        <v>68</v>
      </c>
      <c r="D61" s="32">
        <v>205</v>
      </c>
      <c r="E61" s="32"/>
      <c r="F61" s="30">
        <f t="shared" si="0"/>
        <v>0</v>
      </c>
      <c r="G61" s="32"/>
      <c r="H61" s="30">
        <f t="shared" si="1"/>
        <v>0</v>
      </c>
      <c r="I61" s="32"/>
      <c r="J61" s="30">
        <f t="shared" si="2"/>
        <v>0</v>
      </c>
      <c r="K61" s="31">
        <f t="shared" si="3"/>
        <v>0</v>
      </c>
    </row>
    <row r="62" spans="1:11" ht="21" customHeight="1" x14ac:dyDescent="0.2">
      <c r="A62" s="32">
        <v>5</v>
      </c>
      <c r="B62" s="28" t="s">
        <v>57</v>
      </c>
      <c r="C62" s="5" t="s">
        <v>68</v>
      </c>
      <c r="D62" s="32">
        <v>20</v>
      </c>
      <c r="E62" s="32"/>
      <c r="F62" s="30">
        <f t="shared" si="0"/>
        <v>0</v>
      </c>
      <c r="G62" s="32"/>
      <c r="H62" s="30">
        <f t="shared" si="1"/>
        <v>0</v>
      </c>
      <c r="I62" s="32"/>
      <c r="J62" s="30">
        <f t="shared" si="2"/>
        <v>0</v>
      </c>
      <c r="K62" s="31">
        <f t="shared" si="3"/>
        <v>0</v>
      </c>
    </row>
    <row r="63" spans="1:11" ht="21" customHeight="1" x14ac:dyDescent="0.2">
      <c r="A63" s="32">
        <v>6</v>
      </c>
      <c r="B63" s="28" t="s">
        <v>70</v>
      </c>
      <c r="C63" s="32" t="s">
        <v>16</v>
      </c>
      <c r="D63" s="32">
        <v>60</v>
      </c>
      <c r="E63" s="32"/>
      <c r="F63" s="30">
        <f t="shared" si="0"/>
        <v>0</v>
      </c>
      <c r="G63" s="32"/>
      <c r="H63" s="30">
        <f t="shared" si="1"/>
        <v>0</v>
      </c>
      <c r="I63" s="32"/>
      <c r="J63" s="30">
        <f t="shared" si="2"/>
        <v>0</v>
      </c>
      <c r="K63" s="31">
        <f t="shared" si="3"/>
        <v>0</v>
      </c>
    </row>
    <row r="64" spans="1:11" ht="21" customHeight="1" x14ac:dyDescent="0.2">
      <c r="A64" s="32">
        <v>7</v>
      </c>
      <c r="B64" s="28" t="s">
        <v>71</v>
      </c>
      <c r="C64" s="32" t="s">
        <v>16</v>
      </c>
      <c r="D64" s="32">
        <v>40</v>
      </c>
      <c r="E64" s="32"/>
      <c r="F64" s="30">
        <f t="shared" ref="F64" si="28">E64*D64</f>
        <v>0</v>
      </c>
      <c r="G64" s="32"/>
      <c r="H64" s="30">
        <f t="shared" ref="H64" si="29">G64*D64</f>
        <v>0</v>
      </c>
      <c r="I64" s="32"/>
      <c r="J64" s="30">
        <f t="shared" ref="J64" si="30">I64*D64</f>
        <v>0</v>
      </c>
      <c r="K64" s="31">
        <f t="shared" ref="K64" si="31">J64+H64+F64</f>
        <v>0</v>
      </c>
    </row>
    <row r="65" spans="1:11" ht="21" customHeight="1" x14ac:dyDescent="0.2">
      <c r="A65" s="32">
        <v>8</v>
      </c>
      <c r="B65" s="28" t="s">
        <v>58</v>
      </c>
      <c r="C65" s="5" t="s">
        <v>68</v>
      </c>
      <c r="D65" s="32">
        <v>150</v>
      </c>
      <c r="E65" s="32"/>
      <c r="F65" s="30">
        <f t="shared" si="0"/>
        <v>0</v>
      </c>
      <c r="G65" s="32"/>
      <c r="H65" s="30">
        <f t="shared" si="1"/>
        <v>0</v>
      </c>
      <c r="I65" s="32"/>
      <c r="J65" s="30">
        <f t="shared" si="2"/>
        <v>0</v>
      </c>
      <c r="K65" s="31">
        <f t="shared" si="3"/>
        <v>0</v>
      </c>
    </row>
    <row r="66" spans="1:11" ht="24" customHeight="1" x14ac:dyDescent="0.2">
      <c r="A66" s="7">
        <v>9</v>
      </c>
      <c r="B66" s="28" t="s">
        <v>64</v>
      </c>
      <c r="C66" s="32" t="s">
        <v>34</v>
      </c>
      <c r="D66" s="32">
        <v>2</v>
      </c>
      <c r="E66" s="33"/>
      <c r="F66" s="10">
        <f t="shared" si="0"/>
        <v>0</v>
      </c>
      <c r="G66" s="32"/>
      <c r="H66" s="10">
        <f t="shared" si="1"/>
        <v>0</v>
      </c>
      <c r="I66" s="32"/>
      <c r="J66" s="10">
        <f t="shared" si="2"/>
        <v>0</v>
      </c>
      <c r="K66" s="11">
        <f t="shared" si="3"/>
        <v>0</v>
      </c>
    </row>
    <row r="67" spans="1:11" ht="24" customHeight="1" x14ac:dyDescent="0.2">
      <c r="A67" s="34"/>
      <c r="B67" s="35" t="s">
        <v>6</v>
      </c>
      <c r="C67" s="36"/>
      <c r="D67" s="36"/>
      <c r="E67" s="37"/>
      <c r="F67" s="38"/>
      <c r="G67" s="36"/>
      <c r="H67" s="38"/>
      <c r="I67" s="36"/>
      <c r="J67" s="38"/>
      <c r="K67" s="39">
        <f>SUM(K57:K66)</f>
        <v>0</v>
      </c>
    </row>
    <row r="68" spans="1:11" ht="24" customHeight="1" x14ac:dyDescent="0.2">
      <c r="A68" s="40"/>
      <c r="B68" s="41" t="s">
        <v>6</v>
      </c>
      <c r="C68" s="40"/>
      <c r="D68" s="42"/>
      <c r="E68" s="42"/>
      <c r="F68" s="43">
        <f>SUM(F16:F56)</f>
        <v>0</v>
      </c>
      <c r="G68" s="44"/>
      <c r="H68" s="43">
        <f>SUM(H16:H56)</f>
        <v>0</v>
      </c>
      <c r="I68" s="44"/>
      <c r="J68" s="43">
        <f>SUM(J16:J56)</f>
        <v>0</v>
      </c>
      <c r="K68" s="45">
        <f>K67+K56+K55+K46+K36</f>
        <v>0</v>
      </c>
    </row>
    <row r="69" spans="1:11" ht="16.5" customHeight="1" x14ac:dyDescent="0.2">
      <c r="A69" s="5"/>
      <c r="B69" s="46" t="s">
        <v>15</v>
      </c>
      <c r="C69" s="47">
        <v>0.03</v>
      </c>
      <c r="D69" s="48"/>
      <c r="E69" s="48"/>
      <c r="F69" s="48"/>
      <c r="G69" s="48"/>
      <c r="H69" s="49"/>
      <c r="I69" s="48"/>
      <c r="J69" s="48"/>
      <c r="K69" s="50">
        <f>C69*F68</f>
        <v>0</v>
      </c>
    </row>
    <row r="70" spans="1:11" ht="16.5" customHeight="1" x14ac:dyDescent="0.2">
      <c r="A70" s="5"/>
      <c r="B70" s="46" t="s">
        <v>6</v>
      </c>
      <c r="C70" s="5"/>
      <c r="D70" s="48"/>
      <c r="E70" s="48"/>
      <c r="F70" s="48"/>
      <c r="G70" s="48"/>
      <c r="H70" s="48"/>
      <c r="I70" s="48"/>
      <c r="J70" s="48"/>
      <c r="K70" s="50">
        <f>K68+K69</f>
        <v>0</v>
      </c>
    </row>
    <row r="71" spans="1:11" ht="16.5" customHeight="1" x14ac:dyDescent="0.2">
      <c r="A71" s="5"/>
      <c r="B71" s="46" t="s">
        <v>39</v>
      </c>
      <c r="C71" s="47">
        <v>0.1</v>
      </c>
      <c r="D71" s="48"/>
      <c r="E71" s="48"/>
      <c r="F71" s="48"/>
      <c r="G71" s="48"/>
      <c r="H71" s="48"/>
      <c r="I71" s="48"/>
      <c r="J71" s="48"/>
      <c r="K71" s="50">
        <f>K70*C71</f>
        <v>0</v>
      </c>
    </row>
    <row r="72" spans="1:11" ht="16.5" customHeight="1" x14ac:dyDescent="0.2">
      <c r="A72" s="5"/>
      <c r="B72" s="46" t="s">
        <v>6</v>
      </c>
      <c r="C72" s="5"/>
      <c r="D72" s="48"/>
      <c r="E72" s="48"/>
      <c r="F72" s="48"/>
      <c r="G72" s="48"/>
      <c r="H72" s="48"/>
      <c r="I72" s="48"/>
      <c r="J72" s="48"/>
      <c r="K72" s="50">
        <f>K70+K71</f>
        <v>0</v>
      </c>
    </row>
    <row r="73" spans="1:11" ht="16.5" customHeight="1" x14ac:dyDescent="0.2">
      <c r="A73" s="5"/>
      <c r="B73" s="46" t="s">
        <v>9</v>
      </c>
      <c r="C73" s="47">
        <v>7.0000000000000007E-2</v>
      </c>
      <c r="D73" s="48"/>
      <c r="E73" s="48"/>
      <c r="F73" s="48"/>
      <c r="G73" s="48"/>
      <c r="H73" s="48"/>
      <c r="I73" s="48"/>
      <c r="J73" s="48"/>
      <c r="K73" s="50">
        <f>K72*0.07</f>
        <v>0</v>
      </c>
    </row>
    <row r="74" spans="1:11" ht="16.5" customHeight="1" x14ac:dyDescent="0.2">
      <c r="A74" s="5"/>
      <c r="B74" s="46" t="s">
        <v>6</v>
      </c>
      <c r="C74" s="5"/>
      <c r="D74" s="48"/>
      <c r="E74" s="48"/>
      <c r="F74" s="48"/>
      <c r="G74" s="48"/>
      <c r="H74" s="48"/>
      <c r="I74" s="48"/>
      <c r="J74" s="48"/>
      <c r="K74" s="50">
        <f>K72+K73</f>
        <v>0</v>
      </c>
    </row>
    <row r="75" spans="1:11" ht="16.5" customHeight="1" x14ac:dyDescent="0.2">
      <c r="A75" s="5"/>
      <c r="B75" s="46" t="s">
        <v>10</v>
      </c>
      <c r="C75" s="47">
        <v>0.03</v>
      </c>
      <c r="D75" s="48"/>
      <c r="E75" s="48"/>
      <c r="F75" s="48"/>
      <c r="G75" s="48"/>
      <c r="H75" s="48"/>
      <c r="I75" s="48"/>
      <c r="J75" s="48"/>
      <c r="K75" s="50">
        <f>C75*K74</f>
        <v>0</v>
      </c>
    </row>
    <row r="76" spans="1:11" ht="16.5" customHeight="1" x14ac:dyDescent="0.2">
      <c r="A76" s="5"/>
      <c r="B76" s="46" t="s">
        <v>6</v>
      </c>
      <c r="C76" s="5"/>
      <c r="D76" s="48"/>
      <c r="E76" s="48"/>
      <c r="F76" s="48"/>
      <c r="G76" s="48"/>
      <c r="H76" s="48"/>
      <c r="I76" s="48"/>
      <c r="J76" s="48"/>
      <c r="K76" s="50">
        <f>K74+K75</f>
        <v>0</v>
      </c>
    </row>
    <row r="77" spans="1:11" ht="16.5" customHeight="1" x14ac:dyDescent="0.2">
      <c r="A77" s="5"/>
      <c r="B77" s="46" t="s">
        <v>11</v>
      </c>
      <c r="C77" s="47">
        <v>0.18</v>
      </c>
      <c r="D77" s="48"/>
      <c r="E77" s="48"/>
      <c r="F77" s="48"/>
      <c r="G77" s="48"/>
      <c r="H77" s="48"/>
      <c r="I77" s="48"/>
      <c r="J77" s="48"/>
      <c r="K77" s="50">
        <f>K76*0.18</f>
        <v>0</v>
      </c>
    </row>
    <row r="78" spans="1:11" ht="16.5" customHeight="1" x14ac:dyDescent="0.2">
      <c r="A78" s="5"/>
      <c r="B78" s="51" t="s">
        <v>12</v>
      </c>
      <c r="C78" s="5"/>
      <c r="D78" s="48"/>
      <c r="E78" s="48"/>
      <c r="F78" s="48"/>
      <c r="G78" s="48"/>
      <c r="H78" s="48"/>
      <c r="I78" s="48"/>
      <c r="J78" s="48"/>
      <c r="K78" s="52">
        <f>K76+K77</f>
        <v>0</v>
      </c>
    </row>
    <row r="79" spans="1:11" x14ac:dyDescent="0.2">
      <c r="A79" s="53"/>
      <c r="B79" s="54"/>
      <c r="C79" s="53"/>
      <c r="D79" s="54"/>
      <c r="E79" s="54"/>
      <c r="F79" s="54"/>
      <c r="G79" s="54"/>
      <c r="H79" s="54"/>
      <c r="I79" s="54"/>
      <c r="J79" s="54"/>
      <c r="K79" s="54"/>
    </row>
    <row r="80" spans="1:11" ht="24" customHeight="1" x14ac:dyDescent="0.2">
      <c r="A80" s="53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x14ac:dyDescent="0.2">
      <c r="A81" s="53"/>
      <c r="B81" s="56"/>
      <c r="C81" s="53"/>
      <c r="D81" s="54"/>
      <c r="E81" s="54"/>
      <c r="F81" s="73"/>
      <c r="G81" s="73"/>
      <c r="H81" s="73"/>
      <c r="I81" s="73"/>
      <c r="J81" s="73"/>
      <c r="K81" s="73"/>
    </row>
    <row r="82" spans="1:11" x14ac:dyDescent="0.2">
      <c r="A82" s="53"/>
      <c r="B82" s="54"/>
      <c r="C82" s="53"/>
      <c r="D82" s="54"/>
      <c r="E82" s="54"/>
      <c r="F82" s="54"/>
      <c r="G82" s="54"/>
      <c r="H82" s="54"/>
      <c r="I82" s="54"/>
      <c r="J82" s="54"/>
      <c r="K82" s="54"/>
    </row>
    <row r="83" spans="1:11" x14ac:dyDescent="0.2">
      <c r="A83" s="1"/>
      <c r="B83" s="64" t="s">
        <v>82</v>
      </c>
      <c r="C83" s="1"/>
    </row>
    <row r="84" spans="1:11" x14ac:dyDescent="0.2">
      <c r="B84" s="65"/>
    </row>
    <row r="85" spans="1:11" x14ac:dyDescent="0.2">
      <c r="B85" s="65"/>
    </row>
    <row r="86" spans="1:11" x14ac:dyDescent="0.2">
      <c r="B86" s="66" t="s">
        <v>83</v>
      </c>
      <c r="I86" s="64" t="s">
        <v>85</v>
      </c>
      <c r="J86" s="66"/>
    </row>
    <row r="87" spans="1:11" x14ac:dyDescent="0.2">
      <c r="B87" s="54"/>
    </row>
    <row r="89" spans="1:11" x14ac:dyDescent="0.2">
      <c r="B89" s="66"/>
    </row>
    <row r="90" spans="1:11" x14ac:dyDescent="0.2">
      <c r="B90" s="67" t="s">
        <v>84</v>
      </c>
    </row>
  </sheetData>
  <mergeCells count="14">
    <mergeCell ref="E12:J12"/>
    <mergeCell ref="F81:K81"/>
    <mergeCell ref="A13:A14"/>
    <mergeCell ref="B13:B14"/>
    <mergeCell ref="C13:C14"/>
    <mergeCell ref="D13:D14"/>
    <mergeCell ref="E13:F13"/>
    <mergeCell ref="G13:H13"/>
    <mergeCell ref="I13:J13"/>
    <mergeCell ref="C6:K6"/>
    <mergeCell ref="C3:K3"/>
    <mergeCell ref="C4:K4"/>
    <mergeCell ref="C5:K5"/>
    <mergeCell ref="A11:K11"/>
  </mergeCells>
  <pageMargins left="0.2" right="0.2" top="0.7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თავფურცელი</vt:lpstr>
      <vt:lpstr>ხარჯთაღრიცხვა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2019-05-15T10:43:18Z</dcterms:modified>
</cp:coreProperties>
</file>